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9200" windowHeight="7650"/>
  </bookViews>
  <sheets>
    <sheet name="GMT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8" i="2"/>
  <c r="R29" i="2"/>
  <c r="Q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8" i="2"/>
  <c r="Q29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8" i="2"/>
  <c r="N29" i="2"/>
  <c r="M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8" i="2"/>
  <c r="M29" i="2"/>
  <c r="P9" i="2"/>
  <c r="P10" i="2"/>
  <c r="P11" i="2"/>
  <c r="P14" i="2"/>
  <c r="P18" i="2"/>
  <c r="P20" i="2"/>
  <c r="P23" i="2"/>
  <c r="P24" i="2"/>
  <c r="P4" i="2"/>
  <c r="P25" i="2"/>
  <c r="P7" i="2"/>
  <c r="P8" i="2"/>
  <c r="P12" i="2"/>
  <c r="P17" i="2"/>
  <c r="P6" i="2"/>
  <c r="P13" i="2"/>
  <c r="P15" i="2"/>
  <c r="P16" i="2"/>
  <c r="P19" i="2"/>
  <c r="P21" i="2"/>
  <c r="P22" i="2"/>
  <c r="P28" i="2"/>
  <c r="P5" i="2"/>
  <c r="P29" i="2"/>
  <c r="O9" i="2"/>
  <c r="O10" i="2"/>
  <c r="O11" i="2"/>
  <c r="O14" i="2"/>
  <c r="O18" i="2"/>
  <c r="O20" i="2"/>
  <c r="O23" i="2"/>
  <c r="O24" i="2"/>
  <c r="O4" i="2"/>
  <c r="O25" i="2"/>
  <c r="O7" i="2"/>
  <c r="O8" i="2"/>
  <c r="O12" i="2"/>
  <c r="O17" i="2"/>
  <c r="O6" i="2"/>
  <c r="O13" i="2"/>
  <c r="O15" i="2"/>
  <c r="O16" i="2"/>
  <c r="O19" i="2"/>
  <c r="O5" i="2"/>
  <c r="O21" i="2"/>
  <c r="O22" i="2"/>
  <c r="O28" i="2"/>
  <c r="O29" i="2"/>
</calcChain>
</file>

<file path=xl/sharedStrings.xml><?xml version="1.0" encoding="utf-8"?>
<sst xmlns="http://schemas.openxmlformats.org/spreadsheetml/2006/main" count="82" uniqueCount="57">
  <si>
    <t>Device</t>
  </si>
  <si>
    <t>Day</t>
  </si>
  <si>
    <t>Night</t>
  </si>
  <si>
    <t>IR Camera</t>
  </si>
  <si>
    <t>Health LEDs</t>
  </si>
  <si>
    <t>SiPM</t>
  </si>
  <si>
    <t>Compass</t>
  </si>
  <si>
    <t>CCB</t>
  </si>
  <si>
    <t>LVPS1-DP</t>
  </si>
  <si>
    <t>CLKB</t>
  </si>
  <si>
    <t>LVPS_PDM</t>
  </si>
  <si>
    <t>LVPS2-DP</t>
  </si>
  <si>
    <t>CPU</t>
  </si>
  <si>
    <t>DST</t>
  </si>
  <si>
    <t>LVPS_HK</t>
  </si>
  <si>
    <t xml:space="preserve">pwr. Req. Day </t>
  </si>
  <si>
    <t>pwr. Req. Night</t>
  </si>
  <si>
    <t>Totals (watts)</t>
  </si>
  <si>
    <t>Old Values</t>
  </si>
  <si>
    <t>New Values</t>
  </si>
  <si>
    <t>Th cooler</t>
  </si>
  <si>
    <t>New?</t>
  </si>
  <si>
    <t>HK-New</t>
  </si>
  <si>
    <t>PDMB</t>
  </si>
  <si>
    <t>PDM-EC-ASIC</t>
  </si>
  <si>
    <t>HK-Old</t>
  </si>
  <si>
    <t>LVPS-AN</t>
  </si>
  <si>
    <t>All devices</t>
  </si>
  <si>
    <t>HVPS</t>
  </si>
  <si>
    <t>Relay Board</t>
  </si>
  <si>
    <t>Sci Stack</t>
  </si>
  <si>
    <t>On-Grnd</t>
  </si>
  <si>
    <t>Ascent</t>
  </si>
  <si>
    <t>ON</t>
  </si>
  <si>
    <t>Consumption</t>
  </si>
  <si>
    <t>PSS</t>
  </si>
  <si>
    <t>BP</t>
  </si>
  <si>
    <t>LVPS-PDM</t>
  </si>
  <si>
    <t>LVPS-DP2</t>
  </si>
  <si>
    <t>LVPS-DP1</t>
  </si>
  <si>
    <t>LVPS-HK</t>
  </si>
  <si>
    <t>Peak power W</t>
  </si>
  <si>
    <t>Power (W)</t>
  </si>
  <si>
    <t>PSS eff</t>
  </si>
  <si>
    <t>Voltage</t>
  </si>
  <si>
    <t>V's</t>
  </si>
  <si>
    <t>GPSRx2</t>
  </si>
  <si>
    <t>Photodiodesx2</t>
  </si>
  <si>
    <t>New devices</t>
  </si>
  <si>
    <t>HAM Xmitters</t>
  </si>
  <si>
    <t>1*</t>
  </si>
  <si>
    <r>
      <t>5.4</t>
    </r>
    <r>
      <rPr>
        <sz val="11"/>
        <color theme="1"/>
        <rFont val="Agency FB"/>
        <family val="2"/>
      </rPr>
      <t>†</t>
    </r>
  </si>
  <si>
    <t>*These transmitters will be on only from launch to float and while the underflight is in progress.</t>
  </si>
  <si>
    <r>
      <rPr>
        <sz val="11"/>
        <color theme="1"/>
        <rFont val="Agency FB"/>
        <family val="2"/>
      </rPr>
      <t>†</t>
    </r>
    <r>
      <rPr>
        <sz val="11"/>
        <color theme="1"/>
        <rFont val="Calibri"/>
        <family val="2"/>
      </rPr>
      <t>This is the power consumption when the transmitter is transmitting. The duty cycle is &lt;100 msecond every second.</t>
    </r>
  </si>
  <si>
    <t>Science Stack</t>
  </si>
  <si>
    <t>PB</t>
  </si>
  <si>
    <t>DC/DC Converter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</si>
</sst>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right"/>
    </xf>
    <xf numFmtId="2" fontId="0" fillId="2" borderId="5" xfId="0" applyNumberForma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33"/>
  <sheetViews>
    <sheetView tabSelected="1" workbookViewId="0">
      <selection activeCell="F3" sqref="F3"/>
    </sheetView>
  </sheetViews>
  <sheetFormatPr defaultColWidth="8.85546875" defaultRowHeight="15" x14ac:dyDescent="0.25"/>
  <cols>
    <col min="1" max="1" width="5.28515625" customWidth="1"/>
    <col min="2" max="2" width="13.85546875" customWidth="1"/>
    <col min="10" max="10" width="9.5703125" customWidth="1"/>
    <col min="11" max="11" width="8.85546875" style="19"/>
    <col min="12" max="12" width="9.85546875" customWidth="1"/>
    <col min="13" max="18" width="8.85546875" style="1"/>
  </cols>
  <sheetData>
    <row r="2" spans="2:18" x14ac:dyDescent="0.25">
      <c r="B2" s="4"/>
      <c r="C2" s="4"/>
      <c r="D2" s="33" t="s">
        <v>33</v>
      </c>
      <c r="E2" s="33"/>
      <c r="F2" s="33"/>
      <c r="G2" s="33"/>
      <c r="H2" s="33" t="s">
        <v>34</v>
      </c>
      <c r="I2" s="33"/>
      <c r="J2" s="5" t="s">
        <v>43</v>
      </c>
      <c r="K2" s="15" t="s">
        <v>44</v>
      </c>
      <c r="L2" s="5" t="s">
        <v>35</v>
      </c>
      <c r="M2" s="34" t="s">
        <v>27</v>
      </c>
      <c r="N2" s="34"/>
      <c r="O2" s="34"/>
      <c r="P2" s="34"/>
      <c r="Q2" s="35" t="s">
        <v>48</v>
      </c>
      <c r="R2" s="36"/>
    </row>
    <row r="3" spans="2:18" ht="45.75" customHeight="1" x14ac:dyDescent="0.25">
      <c r="B3" s="6" t="s">
        <v>0</v>
      </c>
      <c r="C3" s="6" t="s">
        <v>21</v>
      </c>
      <c r="D3" s="6" t="s">
        <v>1</v>
      </c>
      <c r="E3" s="6" t="s">
        <v>2</v>
      </c>
      <c r="F3" s="6" t="s">
        <v>31</v>
      </c>
      <c r="G3" s="6" t="s">
        <v>32</v>
      </c>
      <c r="H3" s="7" t="s">
        <v>42</v>
      </c>
      <c r="I3" s="7" t="s">
        <v>41</v>
      </c>
      <c r="J3" s="7" t="s">
        <v>56</v>
      </c>
      <c r="K3" s="16" t="s">
        <v>45</v>
      </c>
      <c r="L3" s="7" t="s">
        <v>35</v>
      </c>
      <c r="M3" s="8" t="s">
        <v>1</v>
      </c>
      <c r="N3" s="8" t="s">
        <v>2</v>
      </c>
      <c r="O3" s="8" t="s">
        <v>31</v>
      </c>
      <c r="P3" s="8" t="s">
        <v>32</v>
      </c>
      <c r="Q3" s="9" t="s">
        <v>15</v>
      </c>
      <c r="R3" s="9" t="s">
        <v>16</v>
      </c>
    </row>
    <row r="4" spans="2:18" x14ac:dyDescent="0.25">
      <c r="B4" s="6" t="s">
        <v>20</v>
      </c>
      <c r="C4" s="10">
        <v>1</v>
      </c>
      <c r="D4" s="10">
        <v>1</v>
      </c>
      <c r="E4" s="10">
        <v>1</v>
      </c>
      <c r="F4" s="10">
        <v>1</v>
      </c>
      <c r="G4" s="10">
        <v>1</v>
      </c>
      <c r="H4" s="10">
        <v>10</v>
      </c>
      <c r="I4" s="10">
        <v>20</v>
      </c>
      <c r="J4" s="11">
        <v>1</v>
      </c>
      <c r="K4" s="17">
        <v>24</v>
      </c>
      <c r="L4" s="10" t="s">
        <v>36</v>
      </c>
      <c r="M4" s="12">
        <f t="shared" ref="M4:M28" si="0">D4*H4/J4</f>
        <v>10</v>
      </c>
      <c r="N4" s="12">
        <f t="shared" ref="N4:N28" si="1">E4*H4/J4</f>
        <v>10</v>
      </c>
      <c r="O4" s="12">
        <f>F4*H4/J4</f>
        <v>10</v>
      </c>
      <c r="P4" s="12">
        <f>G4*H4/J4</f>
        <v>10</v>
      </c>
      <c r="Q4" s="13">
        <f t="shared" ref="Q4:Q28" si="2">C4*D4*H4/J4</f>
        <v>10</v>
      </c>
      <c r="R4" s="13">
        <f t="shared" ref="R4:R28" si="3">C4*E4*H4/J4</f>
        <v>10</v>
      </c>
    </row>
    <row r="5" spans="2:18" x14ac:dyDescent="0.25">
      <c r="B5" s="6" t="s">
        <v>3</v>
      </c>
      <c r="C5" s="10">
        <v>1</v>
      </c>
      <c r="D5" s="10">
        <v>1</v>
      </c>
      <c r="E5" s="10">
        <v>1</v>
      </c>
      <c r="F5" s="10">
        <v>1</v>
      </c>
      <c r="G5" s="10">
        <v>0</v>
      </c>
      <c r="H5" s="10">
        <v>5</v>
      </c>
      <c r="I5" s="10">
        <v>10</v>
      </c>
      <c r="J5" s="11">
        <v>0.85</v>
      </c>
      <c r="K5" s="17">
        <v>5</v>
      </c>
      <c r="L5" s="10" t="s">
        <v>26</v>
      </c>
      <c r="M5" s="12">
        <v>0</v>
      </c>
      <c r="N5" s="12">
        <f t="shared" si="1"/>
        <v>5.882352941176471</v>
      </c>
      <c r="O5" s="12">
        <f t="shared" ref="O5:O28" si="4">F5*H5/J5</f>
        <v>5.882352941176471</v>
      </c>
      <c r="P5" s="12">
        <f t="shared" ref="P5:P28" si="5">G5*H5/J5</f>
        <v>0</v>
      </c>
      <c r="Q5" s="13">
        <v>0</v>
      </c>
      <c r="R5" s="13">
        <f t="shared" si="3"/>
        <v>5.882352941176471</v>
      </c>
    </row>
    <row r="6" spans="2:18" x14ac:dyDescent="0.25">
      <c r="B6" s="6" t="s">
        <v>47</v>
      </c>
      <c r="C6" s="10">
        <v>1</v>
      </c>
      <c r="D6" s="10">
        <v>1</v>
      </c>
      <c r="E6" s="10">
        <v>1</v>
      </c>
      <c r="F6" s="10">
        <v>1</v>
      </c>
      <c r="G6" s="10">
        <v>0</v>
      </c>
      <c r="H6" s="10">
        <v>10</v>
      </c>
      <c r="I6" s="10">
        <v>10</v>
      </c>
      <c r="J6" s="11">
        <v>0.85</v>
      </c>
      <c r="K6" s="17">
        <v>24</v>
      </c>
      <c r="L6" s="10" t="s">
        <v>36</v>
      </c>
      <c r="M6" s="12">
        <f t="shared" si="0"/>
        <v>11.764705882352942</v>
      </c>
      <c r="N6" s="12">
        <f t="shared" si="1"/>
        <v>11.764705882352942</v>
      </c>
      <c r="O6" s="12">
        <f t="shared" si="4"/>
        <v>11.764705882352942</v>
      </c>
      <c r="P6" s="12">
        <f t="shared" si="5"/>
        <v>0</v>
      </c>
      <c r="Q6" s="13">
        <f t="shared" si="2"/>
        <v>11.764705882352942</v>
      </c>
      <c r="R6" s="13">
        <f t="shared" si="3"/>
        <v>11.764705882352942</v>
      </c>
    </row>
    <row r="7" spans="2:18" x14ac:dyDescent="0.25">
      <c r="B7" s="6" t="s">
        <v>4</v>
      </c>
      <c r="C7" s="10">
        <v>1</v>
      </c>
      <c r="D7" s="10">
        <v>0</v>
      </c>
      <c r="E7" s="10">
        <v>1</v>
      </c>
      <c r="F7" s="10">
        <v>1</v>
      </c>
      <c r="G7" s="10">
        <v>0</v>
      </c>
      <c r="H7" s="10">
        <v>3</v>
      </c>
      <c r="I7" s="10">
        <v>3</v>
      </c>
      <c r="J7" s="11">
        <v>0.85</v>
      </c>
      <c r="K7" s="17">
        <v>5</v>
      </c>
      <c r="L7" s="10" t="s">
        <v>26</v>
      </c>
      <c r="M7" s="12">
        <f t="shared" si="0"/>
        <v>0</v>
      </c>
      <c r="N7" s="12">
        <f t="shared" si="1"/>
        <v>3.5294117647058822</v>
      </c>
      <c r="O7" s="12">
        <f t="shared" si="4"/>
        <v>3.5294117647058822</v>
      </c>
      <c r="P7" s="12">
        <f t="shared" si="5"/>
        <v>0</v>
      </c>
      <c r="Q7" s="13">
        <f t="shared" si="2"/>
        <v>0</v>
      </c>
      <c r="R7" s="13">
        <f t="shared" si="3"/>
        <v>3.5294117647058822</v>
      </c>
    </row>
    <row r="8" spans="2:18" x14ac:dyDescent="0.25">
      <c r="B8" s="6" t="s">
        <v>5</v>
      </c>
      <c r="C8" s="10">
        <v>1</v>
      </c>
      <c r="D8" s="10">
        <v>0</v>
      </c>
      <c r="E8" s="10">
        <v>1</v>
      </c>
      <c r="F8" s="10">
        <v>1</v>
      </c>
      <c r="G8" s="10">
        <v>0</v>
      </c>
      <c r="H8" s="10">
        <v>6</v>
      </c>
      <c r="I8" s="10">
        <v>6</v>
      </c>
      <c r="J8" s="11">
        <v>0.85</v>
      </c>
      <c r="K8" s="17">
        <v>5</v>
      </c>
      <c r="L8" s="10" t="s">
        <v>26</v>
      </c>
      <c r="M8" s="12">
        <f t="shared" si="0"/>
        <v>0</v>
      </c>
      <c r="N8" s="12">
        <f t="shared" si="1"/>
        <v>7.0588235294117645</v>
      </c>
      <c r="O8" s="12">
        <f t="shared" si="4"/>
        <v>7.0588235294117645</v>
      </c>
      <c r="P8" s="12">
        <f t="shared" si="5"/>
        <v>0</v>
      </c>
      <c r="Q8" s="13">
        <f t="shared" si="2"/>
        <v>0</v>
      </c>
      <c r="R8" s="13">
        <f t="shared" si="3"/>
        <v>7.0588235294117645</v>
      </c>
    </row>
    <row r="9" spans="2:18" x14ac:dyDescent="0.25">
      <c r="B9" s="6" t="s">
        <v>28</v>
      </c>
      <c r="C9" s="10">
        <v>1</v>
      </c>
      <c r="D9" s="10">
        <v>0</v>
      </c>
      <c r="E9" s="10">
        <v>1</v>
      </c>
      <c r="F9" s="10">
        <v>1</v>
      </c>
      <c r="G9" s="10">
        <v>0</v>
      </c>
      <c r="H9" s="10">
        <v>2.5</v>
      </c>
      <c r="I9" s="10">
        <v>2.5</v>
      </c>
      <c r="J9" s="11">
        <v>0.85</v>
      </c>
      <c r="K9" s="17">
        <v>24</v>
      </c>
      <c r="L9" s="10" t="s">
        <v>36</v>
      </c>
      <c r="M9" s="12">
        <f t="shared" si="0"/>
        <v>0</v>
      </c>
      <c r="N9" s="12">
        <f t="shared" si="1"/>
        <v>2.9411764705882355</v>
      </c>
      <c r="O9" s="12">
        <f t="shared" si="4"/>
        <v>2.9411764705882355</v>
      </c>
      <c r="P9" s="12">
        <f t="shared" si="5"/>
        <v>0</v>
      </c>
      <c r="Q9" s="13">
        <f t="shared" si="2"/>
        <v>0</v>
      </c>
      <c r="R9" s="13">
        <f t="shared" si="3"/>
        <v>2.9411764705882355</v>
      </c>
    </row>
    <row r="10" spans="2:18" x14ac:dyDescent="0.25">
      <c r="B10" s="6" t="s">
        <v>29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1">
        <v>0.85</v>
      </c>
      <c r="K10" s="17">
        <v>24</v>
      </c>
      <c r="L10" s="10" t="s">
        <v>36</v>
      </c>
      <c r="M10" s="12">
        <f t="shared" si="0"/>
        <v>1.1764705882352942</v>
      </c>
      <c r="N10" s="12">
        <f t="shared" si="1"/>
        <v>1.1764705882352942</v>
      </c>
      <c r="O10" s="12">
        <f t="shared" si="4"/>
        <v>1.1764705882352942</v>
      </c>
      <c r="P10" s="12">
        <f t="shared" si="5"/>
        <v>1.1764705882352942</v>
      </c>
      <c r="Q10" s="13">
        <f t="shared" si="2"/>
        <v>1.1764705882352942</v>
      </c>
      <c r="R10" s="13">
        <f t="shared" si="3"/>
        <v>1.1764705882352942</v>
      </c>
    </row>
    <row r="11" spans="2:18" x14ac:dyDescent="0.25">
      <c r="B11" s="6" t="s">
        <v>30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0.5</v>
      </c>
      <c r="I11" s="10">
        <v>0.5</v>
      </c>
      <c r="J11" s="11">
        <v>0.85</v>
      </c>
      <c r="K11" s="17">
        <v>24</v>
      </c>
      <c r="L11" s="10" t="s">
        <v>36</v>
      </c>
      <c r="M11" s="12">
        <f t="shared" si="0"/>
        <v>0.58823529411764708</v>
      </c>
      <c r="N11" s="12">
        <f t="shared" si="1"/>
        <v>0.58823529411764708</v>
      </c>
      <c r="O11" s="12">
        <f t="shared" si="4"/>
        <v>0.58823529411764708</v>
      </c>
      <c r="P11" s="12">
        <f t="shared" si="5"/>
        <v>0.58823529411764708</v>
      </c>
      <c r="Q11" s="13">
        <f t="shared" si="2"/>
        <v>0.58823529411764708</v>
      </c>
      <c r="R11" s="13">
        <f t="shared" si="3"/>
        <v>0.58823529411764708</v>
      </c>
    </row>
    <row r="12" spans="2:18" x14ac:dyDescent="0.25">
      <c r="B12" s="6" t="s">
        <v>6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4">
        <v>5</v>
      </c>
      <c r="I12" s="14">
        <v>5</v>
      </c>
      <c r="J12" s="11">
        <v>0.85</v>
      </c>
      <c r="K12" s="17">
        <v>5</v>
      </c>
      <c r="L12" s="10" t="s">
        <v>26</v>
      </c>
      <c r="M12" s="12">
        <f t="shared" si="0"/>
        <v>5.882352941176471</v>
      </c>
      <c r="N12" s="12">
        <f t="shared" si="1"/>
        <v>5.882352941176471</v>
      </c>
      <c r="O12" s="12">
        <f t="shared" si="4"/>
        <v>5.882352941176471</v>
      </c>
      <c r="P12" s="12">
        <f t="shared" si="5"/>
        <v>5.882352941176471</v>
      </c>
      <c r="Q12" s="13">
        <f t="shared" si="2"/>
        <v>5.882352941176471</v>
      </c>
      <c r="R12" s="13">
        <f t="shared" si="3"/>
        <v>5.882352941176471</v>
      </c>
    </row>
    <row r="13" spans="2:18" x14ac:dyDescent="0.25">
      <c r="B13" s="6" t="s">
        <v>23</v>
      </c>
      <c r="C13" s="10">
        <v>0</v>
      </c>
      <c r="D13" s="10">
        <v>0</v>
      </c>
      <c r="E13" s="10">
        <v>1</v>
      </c>
      <c r="F13" s="10">
        <v>1</v>
      </c>
      <c r="G13" s="10">
        <v>0</v>
      </c>
      <c r="H13" s="10">
        <v>10</v>
      </c>
      <c r="I13" s="10">
        <v>10</v>
      </c>
      <c r="J13" s="11">
        <v>0.85</v>
      </c>
      <c r="K13" s="17"/>
      <c r="L13" s="10" t="s">
        <v>37</v>
      </c>
      <c r="M13" s="12">
        <f t="shared" si="0"/>
        <v>0</v>
      </c>
      <c r="N13" s="12">
        <f t="shared" si="1"/>
        <v>11.764705882352942</v>
      </c>
      <c r="O13" s="12">
        <f t="shared" si="4"/>
        <v>11.764705882352942</v>
      </c>
      <c r="P13" s="12">
        <f t="shared" si="5"/>
        <v>0</v>
      </c>
      <c r="Q13" s="13">
        <f t="shared" si="2"/>
        <v>0</v>
      </c>
      <c r="R13" s="13">
        <f t="shared" si="3"/>
        <v>0</v>
      </c>
    </row>
    <row r="14" spans="2:18" x14ac:dyDescent="0.25">
      <c r="B14" s="6" t="s">
        <v>8</v>
      </c>
      <c r="C14" s="10">
        <v>0</v>
      </c>
      <c r="D14" s="10">
        <v>1</v>
      </c>
      <c r="E14" s="10">
        <v>1</v>
      </c>
      <c r="F14" s="10">
        <v>1</v>
      </c>
      <c r="G14" s="10">
        <v>1</v>
      </c>
      <c r="H14" s="10">
        <v>0</v>
      </c>
      <c r="I14" s="10">
        <v>0</v>
      </c>
      <c r="J14" s="11">
        <v>1</v>
      </c>
      <c r="K14" s="17"/>
      <c r="L14" s="10" t="s">
        <v>36</v>
      </c>
      <c r="M14" s="12">
        <f t="shared" si="0"/>
        <v>0</v>
      </c>
      <c r="N14" s="12">
        <f t="shared" si="1"/>
        <v>0</v>
      </c>
      <c r="O14" s="12">
        <f t="shared" si="4"/>
        <v>0</v>
      </c>
      <c r="P14" s="12">
        <f t="shared" si="5"/>
        <v>0</v>
      </c>
      <c r="Q14" s="13">
        <f t="shared" si="2"/>
        <v>0</v>
      </c>
      <c r="R14" s="13">
        <f t="shared" si="3"/>
        <v>0</v>
      </c>
    </row>
    <row r="15" spans="2:18" x14ac:dyDescent="0.25">
      <c r="B15" s="6" t="s">
        <v>7</v>
      </c>
      <c r="C15" s="10">
        <v>0</v>
      </c>
      <c r="D15" s="10">
        <v>0</v>
      </c>
      <c r="E15" s="10">
        <v>1</v>
      </c>
      <c r="F15" s="10">
        <v>1</v>
      </c>
      <c r="G15" s="10">
        <v>0</v>
      </c>
      <c r="H15" s="10">
        <v>6</v>
      </c>
      <c r="I15" s="10">
        <v>6</v>
      </c>
      <c r="J15" s="11">
        <v>0.85</v>
      </c>
      <c r="K15" s="17"/>
      <c r="L15" s="10" t="s">
        <v>39</v>
      </c>
      <c r="M15" s="12">
        <f>D15*H15/J15</f>
        <v>0</v>
      </c>
      <c r="N15" s="12">
        <f t="shared" si="1"/>
        <v>7.0588235294117645</v>
      </c>
      <c r="O15" s="12">
        <f t="shared" si="4"/>
        <v>7.0588235294117645</v>
      </c>
      <c r="P15" s="12">
        <f t="shared" si="5"/>
        <v>0</v>
      </c>
      <c r="Q15" s="13">
        <f t="shared" si="2"/>
        <v>0</v>
      </c>
      <c r="R15" s="13">
        <f t="shared" si="3"/>
        <v>0</v>
      </c>
    </row>
    <row r="16" spans="2:18" x14ac:dyDescent="0.25">
      <c r="B16" s="6" t="s">
        <v>9</v>
      </c>
      <c r="C16" s="10">
        <v>0</v>
      </c>
      <c r="D16" s="10">
        <v>0</v>
      </c>
      <c r="E16" s="10">
        <v>1</v>
      </c>
      <c r="F16" s="10">
        <v>1</v>
      </c>
      <c r="G16" s="10">
        <v>0</v>
      </c>
      <c r="H16" s="10">
        <v>4</v>
      </c>
      <c r="I16" s="10">
        <v>4</v>
      </c>
      <c r="J16" s="11">
        <v>0.85</v>
      </c>
      <c r="K16" s="17"/>
      <c r="L16" s="10" t="s">
        <v>39</v>
      </c>
      <c r="M16" s="12">
        <f t="shared" si="0"/>
        <v>0</v>
      </c>
      <c r="N16" s="12">
        <f t="shared" si="1"/>
        <v>4.7058823529411766</v>
      </c>
      <c r="O16" s="12">
        <f t="shared" si="4"/>
        <v>4.7058823529411766</v>
      </c>
      <c r="P16" s="12">
        <f t="shared" si="5"/>
        <v>0</v>
      </c>
      <c r="Q16" s="13">
        <f t="shared" si="2"/>
        <v>0</v>
      </c>
      <c r="R16" s="13">
        <f t="shared" si="3"/>
        <v>0</v>
      </c>
    </row>
    <row r="17" spans="2:18" x14ac:dyDescent="0.25">
      <c r="B17" s="6" t="s">
        <v>46</v>
      </c>
      <c r="C17" s="10">
        <v>0</v>
      </c>
      <c r="D17" s="10">
        <v>1</v>
      </c>
      <c r="E17" s="10">
        <v>1</v>
      </c>
      <c r="F17" s="10">
        <v>1</v>
      </c>
      <c r="G17" s="10">
        <v>1</v>
      </c>
      <c r="H17" s="10">
        <v>3</v>
      </c>
      <c r="I17" s="10">
        <v>3</v>
      </c>
      <c r="J17" s="11">
        <v>0.85</v>
      </c>
      <c r="K17" s="17"/>
      <c r="L17" s="10" t="s">
        <v>39</v>
      </c>
      <c r="M17" s="12">
        <f t="shared" si="0"/>
        <v>3.5294117647058822</v>
      </c>
      <c r="N17" s="12">
        <f t="shared" si="1"/>
        <v>3.5294117647058822</v>
      </c>
      <c r="O17" s="12">
        <f t="shared" si="4"/>
        <v>3.5294117647058822</v>
      </c>
      <c r="P17" s="12">
        <f t="shared" si="5"/>
        <v>3.5294117647058822</v>
      </c>
      <c r="Q17" s="13">
        <f t="shared" si="2"/>
        <v>0</v>
      </c>
      <c r="R17" s="13">
        <f t="shared" si="3"/>
        <v>0</v>
      </c>
    </row>
    <row r="18" spans="2:18" x14ac:dyDescent="0.25">
      <c r="B18" s="6" t="s">
        <v>10</v>
      </c>
      <c r="C18" s="10">
        <v>0</v>
      </c>
      <c r="D18" s="10">
        <v>1</v>
      </c>
      <c r="E18" s="10">
        <v>1</v>
      </c>
      <c r="F18" s="10">
        <v>1</v>
      </c>
      <c r="G18" s="10">
        <v>1</v>
      </c>
      <c r="H18" s="10">
        <v>0</v>
      </c>
      <c r="I18" s="10">
        <v>0</v>
      </c>
      <c r="J18" s="11">
        <v>1</v>
      </c>
      <c r="K18" s="17"/>
      <c r="L18" s="10" t="s">
        <v>36</v>
      </c>
      <c r="M18" s="12">
        <f t="shared" si="0"/>
        <v>0</v>
      </c>
      <c r="N18" s="12">
        <f t="shared" si="1"/>
        <v>0</v>
      </c>
      <c r="O18" s="12">
        <f t="shared" si="4"/>
        <v>0</v>
      </c>
      <c r="P18" s="12">
        <f t="shared" si="5"/>
        <v>0</v>
      </c>
      <c r="Q18" s="13">
        <f t="shared" si="2"/>
        <v>0</v>
      </c>
      <c r="R18" s="13">
        <f t="shared" si="3"/>
        <v>0</v>
      </c>
    </row>
    <row r="19" spans="2:18" x14ac:dyDescent="0.25">
      <c r="B19" s="6" t="s">
        <v>24</v>
      </c>
      <c r="C19" s="10">
        <v>0</v>
      </c>
      <c r="D19" s="10">
        <v>0</v>
      </c>
      <c r="E19" s="10">
        <v>1</v>
      </c>
      <c r="F19" s="10">
        <v>1</v>
      </c>
      <c r="G19" s="10">
        <v>0</v>
      </c>
      <c r="H19" s="10">
        <v>10</v>
      </c>
      <c r="I19" s="10">
        <v>10</v>
      </c>
      <c r="J19" s="11">
        <v>0.85</v>
      </c>
      <c r="K19" s="17"/>
      <c r="L19" s="10" t="s">
        <v>37</v>
      </c>
      <c r="M19" s="12">
        <f t="shared" si="0"/>
        <v>0</v>
      </c>
      <c r="N19" s="12">
        <f t="shared" si="1"/>
        <v>11.764705882352942</v>
      </c>
      <c r="O19" s="12">
        <f t="shared" si="4"/>
        <v>11.764705882352942</v>
      </c>
      <c r="P19" s="12">
        <f t="shared" si="5"/>
        <v>0</v>
      </c>
      <c r="Q19" s="13">
        <f t="shared" si="2"/>
        <v>0</v>
      </c>
      <c r="R19" s="13">
        <f t="shared" si="3"/>
        <v>0</v>
      </c>
    </row>
    <row r="20" spans="2:18" x14ac:dyDescent="0.25">
      <c r="B20" s="6" t="s">
        <v>11</v>
      </c>
      <c r="C20" s="10">
        <v>0</v>
      </c>
      <c r="D20" s="10">
        <v>1</v>
      </c>
      <c r="E20" s="10">
        <v>1</v>
      </c>
      <c r="F20" s="10">
        <v>1</v>
      </c>
      <c r="G20" s="10">
        <v>1</v>
      </c>
      <c r="H20" s="10">
        <v>0</v>
      </c>
      <c r="I20" s="10">
        <v>0</v>
      </c>
      <c r="J20" s="11">
        <v>1</v>
      </c>
      <c r="K20" s="17"/>
      <c r="L20" s="10" t="s">
        <v>36</v>
      </c>
      <c r="M20" s="12">
        <f t="shared" si="0"/>
        <v>0</v>
      </c>
      <c r="N20" s="12">
        <f t="shared" si="1"/>
        <v>0</v>
      </c>
      <c r="O20" s="12">
        <f t="shared" si="4"/>
        <v>0</v>
      </c>
      <c r="P20" s="12">
        <f t="shared" si="5"/>
        <v>0</v>
      </c>
      <c r="Q20" s="13">
        <f t="shared" si="2"/>
        <v>0</v>
      </c>
      <c r="R20" s="13">
        <f t="shared" si="3"/>
        <v>0</v>
      </c>
    </row>
    <row r="21" spans="2:18" x14ac:dyDescent="0.25">
      <c r="B21" s="6" t="s">
        <v>12</v>
      </c>
      <c r="C21" s="10">
        <v>0</v>
      </c>
      <c r="D21" s="10">
        <v>1</v>
      </c>
      <c r="E21" s="10">
        <v>1</v>
      </c>
      <c r="F21" s="10">
        <v>1</v>
      </c>
      <c r="G21" s="10">
        <v>1</v>
      </c>
      <c r="H21" s="10">
        <v>12</v>
      </c>
      <c r="I21" s="10">
        <v>12</v>
      </c>
      <c r="J21" s="11">
        <v>0.85</v>
      </c>
      <c r="K21" s="17"/>
      <c r="L21" s="10" t="s">
        <v>38</v>
      </c>
      <c r="M21" s="12">
        <f t="shared" si="0"/>
        <v>14.117647058823529</v>
      </c>
      <c r="N21" s="12">
        <f t="shared" si="1"/>
        <v>14.117647058823529</v>
      </c>
      <c r="O21" s="12">
        <f t="shared" si="4"/>
        <v>14.117647058823529</v>
      </c>
      <c r="P21" s="12">
        <f t="shared" si="5"/>
        <v>14.117647058823529</v>
      </c>
      <c r="Q21" s="13">
        <f t="shared" si="2"/>
        <v>0</v>
      </c>
      <c r="R21" s="13">
        <f t="shared" si="3"/>
        <v>0</v>
      </c>
    </row>
    <row r="22" spans="2:18" x14ac:dyDescent="0.25">
      <c r="B22" s="6" t="s">
        <v>13</v>
      </c>
      <c r="C22" s="10">
        <v>0</v>
      </c>
      <c r="D22" s="10">
        <v>1</v>
      </c>
      <c r="E22" s="10">
        <v>1</v>
      </c>
      <c r="F22" s="10">
        <v>1</v>
      </c>
      <c r="G22" s="10">
        <v>1</v>
      </c>
      <c r="H22" s="10">
        <v>15</v>
      </c>
      <c r="I22" s="10">
        <v>15</v>
      </c>
      <c r="J22" s="11">
        <v>0.85</v>
      </c>
      <c r="K22" s="17"/>
      <c r="L22" s="10" t="s">
        <v>38</v>
      </c>
      <c r="M22" s="12">
        <f t="shared" si="0"/>
        <v>17.647058823529413</v>
      </c>
      <c r="N22" s="12">
        <f t="shared" si="1"/>
        <v>17.647058823529413</v>
      </c>
      <c r="O22" s="12">
        <f t="shared" si="4"/>
        <v>17.647058823529413</v>
      </c>
      <c r="P22" s="12">
        <f t="shared" si="5"/>
        <v>17.647058823529413</v>
      </c>
      <c r="Q22" s="13">
        <f t="shared" si="2"/>
        <v>0</v>
      </c>
      <c r="R22" s="13">
        <f t="shared" si="3"/>
        <v>0</v>
      </c>
    </row>
    <row r="23" spans="2:18" x14ac:dyDescent="0.25">
      <c r="B23" s="6" t="s">
        <v>14</v>
      </c>
      <c r="C23" s="10">
        <v>0</v>
      </c>
      <c r="D23" s="10">
        <v>1</v>
      </c>
      <c r="E23" s="10">
        <v>1</v>
      </c>
      <c r="F23" s="10">
        <v>1</v>
      </c>
      <c r="G23" s="10">
        <v>1</v>
      </c>
      <c r="H23" s="10">
        <v>0</v>
      </c>
      <c r="I23" s="10">
        <v>0</v>
      </c>
      <c r="J23" s="11">
        <v>1</v>
      </c>
      <c r="K23" s="17"/>
      <c r="L23" s="10" t="s">
        <v>36</v>
      </c>
      <c r="M23" s="12">
        <f t="shared" si="0"/>
        <v>0</v>
      </c>
      <c r="N23" s="12">
        <f t="shared" si="1"/>
        <v>0</v>
      </c>
      <c r="O23" s="12">
        <f t="shared" si="4"/>
        <v>0</v>
      </c>
      <c r="P23" s="12">
        <f t="shared" si="5"/>
        <v>0</v>
      </c>
      <c r="Q23" s="13">
        <f t="shared" si="2"/>
        <v>0</v>
      </c>
      <c r="R23" s="13">
        <f t="shared" si="3"/>
        <v>0</v>
      </c>
    </row>
    <row r="24" spans="2:18" x14ac:dyDescent="0.25">
      <c r="B24" s="6" t="s">
        <v>25</v>
      </c>
      <c r="C24" s="10">
        <v>0</v>
      </c>
      <c r="D24" s="10">
        <v>1</v>
      </c>
      <c r="E24" s="10">
        <v>1</v>
      </c>
      <c r="F24" s="10">
        <v>1</v>
      </c>
      <c r="G24" s="10">
        <v>1</v>
      </c>
      <c r="H24" s="10">
        <v>8</v>
      </c>
      <c r="I24" s="10">
        <v>8</v>
      </c>
      <c r="J24" s="11">
        <v>0.85</v>
      </c>
      <c r="K24" s="17"/>
      <c r="L24" s="10" t="s">
        <v>40</v>
      </c>
      <c r="M24" s="12">
        <f t="shared" si="0"/>
        <v>9.4117647058823533</v>
      </c>
      <c r="N24" s="12">
        <f t="shared" si="1"/>
        <v>9.4117647058823533</v>
      </c>
      <c r="O24" s="12">
        <f t="shared" si="4"/>
        <v>9.4117647058823533</v>
      </c>
      <c r="P24" s="12">
        <f t="shared" si="5"/>
        <v>9.4117647058823533</v>
      </c>
      <c r="Q24" s="13">
        <f t="shared" si="2"/>
        <v>0</v>
      </c>
      <c r="R24" s="13">
        <f t="shared" si="3"/>
        <v>0</v>
      </c>
    </row>
    <row r="25" spans="2:18" x14ac:dyDescent="0.25">
      <c r="B25" s="6" t="s">
        <v>22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8</v>
      </c>
      <c r="I25" s="10">
        <v>8</v>
      </c>
      <c r="J25" s="11">
        <v>1</v>
      </c>
      <c r="K25" s="17"/>
      <c r="L25" s="10" t="s">
        <v>36</v>
      </c>
      <c r="M25" s="12">
        <f t="shared" si="0"/>
        <v>8</v>
      </c>
      <c r="N25" s="12">
        <f t="shared" si="1"/>
        <v>8</v>
      </c>
      <c r="O25" s="12">
        <f t="shared" si="4"/>
        <v>8</v>
      </c>
      <c r="P25" s="12">
        <f t="shared" si="5"/>
        <v>8</v>
      </c>
      <c r="Q25" s="13">
        <f t="shared" si="2"/>
        <v>8</v>
      </c>
      <c r="R25" s="13">
        <f t="shared" si="3"/>
        <v>8</v>
      </c>
    </row>
    <row r="26" spans="2:18" x14ac:dyDescent="0.25">
      <c r="B26" s="29" t="s">
        <v>49</v>
      </c>
      <c r="C26" s="10">
        <v>1</v>
      </c>
      <c r="D26" s="10">
        <v>0</v>
      </c>
      <c r="E26" s="10" t="s">
        <v>50</v>
      </c>
      <c r="F26" s="10">
        <v>1</v>
      </c>
      <c r="G26" s="10">
        <v>1</v>
      </c>
      <c r="H26" s="10">
        <f>0.92*2</f>
        <v>1.84</v>
      </c>
      <c r="I26" s="10" t="s">
        <v>51</v>
      </c>
      <c r="J26" s="11">
        <v>0.85</v>
      </c>
      <c r="K26" s="17">
        <v>9</v>
      </c>
      <c r="L26" s="10" t="s">
        <v>36</v>
      </c>
      <c r="M26" s="21">
        <v>0</v>
      </c>
      <c r="N26" s="21">
        <v>0</v>
      </c>
      <c r="O26" s="21">
        <v>0</v>
      </c>
      <c r="P26" s="21">
        <v>0</v>
      </c>
      <c r="Q26" s="26">
        <v>0</v>
      </c>
      <c r="R26" s="26">
        <v>0</v>
      </c>
    </row>
    <row r="27" spans="2:18" x14ac:dyDescent="0.25">
      <c r="B27" s="30" t="s">
        <v>54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1.2</v>
      </c>
      <c r="I27" s="10">
        <v>1.5</v>
      </c>
      <c r="J27" s="11">
        <v>1</v>
      </c>
      <c r="K27" s="17"/>
      <c r="L27" s="10" t="s">
        <v>55</v>
      </c>
      <c r="M27" s="21">
        <v>1.2</v>
      </c>
      <c r="N27" s="21">
        <v>1.2</v>
      </c>
      <c r="O27" s="21">
        <v>1.2</v>
      </c>
      <c r="P27" s="21">
        <v>1.2</v>
      </c>
      <c r="Q27" s="26">
        <v>1.2</v>
      </c>
      <c r="R27" s="26">
        <v>1.2</v>
      </c>
    </row>
    <row r="28" spans="2:18" ht="15.75" thickBot="1" x14ac:dyDescent="0.3">
      <c r="B28" s="6" t="s">
        <v>26</v>
      </c>
      <c r="C28" s="10">
        <v>1</v>
      </c>
      <c r="D28" s="10">
        <v>1</v>
      </c>
      <c r="E28" s="10">
        <v>1</v>
      </c>
      <c r="F28" s="10">
        <v>1</v>
      </c>
      <c r="G28" s="10">
        <v>1</v>
      </c>
      <c r="H28" s="10">
        <v>0</v>
      </c>
      <c r="I28" s="10">
        <v>0</v>
      </c>
      <c r="J28" s="11">
        <v>0.85</v>
      </c>
      <c r="K28" s="17"/>
      <c r="L28" s="10" t="s">
        <v>36</v>
      </c>
      <c r="M28" s="21">
        <f t="shared" si="0"/>
        <v>0</v>
      </c>
      <c r="N28" s="21">
        <f t="shared" si="1"/>
        <v>0</v>
      </c>
      <c r="O28" s="21">
        <f t="shared" si="4"/>
        <v>0</v>
      </c>
      <c r="P28" s="21">
        <f t="shared" si="5"/>
        <v>0</v>
      </c>
      <c r="Q28" s="26">
        <f t="shared" si="2"/>
        <v>0</v>
      </c>
      <c r="R28" s="26">
        <f t="shared" si="3"/>
        <v>0</v>
      </c>
    </row>
    <row r="29" spans="2:18" ht="15.75" thickBot="1" x14ac:dyDescent="0.3">
      <c r="H29" s="1"/>
      <c r="I29" s="1"/>
      <c r="J29" s="27" t="s">
        <v>19</v>
      </c>
      <c r="K29" s="2"/>
      <c r="L29" s="28" t="s">
        <v>17</v>
      </c>
      <c r="M29" s="22">
        <f t="shared" ref="M29:R29" si="6">SUM(M4:M28)</f>
        <v>83.317647058823539</v>
      </c>
      <c r="N29" s="22">
        <f t="shared" si="6"/>
        <v>138.02352941176468</v>
      </c>
      <c r="O29" s="22">
        <f t="shared" si="6"/>
        <v>138.02352941176468</v>
      </c>
      <c r="P29" s="22">
        <f t="shared" si="6"/>
        <v>71.552941176470597</v>
      </c>
      <c r="Q29" s="22">
        <f t="shared" si="6"/>
        <v>38.611764705882358</v>
      </c>
      <c r="R29" s="22">
        <f t="shared" si="6"/>
        <v>58.023529411764706</v>
      </c>
    </row>
    <row r="30" spans="2:18" ht="15.75" thickBot="1" x14ac:dyDescent="0.3">
      <c r="H30" s="1"/>
      <c r="I30" s="1"/>
      <c r="J30" s="3" t="s">
        <v>18</v>
      </c>
      <c r="K30" s="18"/>
      <c r="L30" s="20" t="s">
        <v>17</v>
      </c>
      <c r="M30" s="24">
        <v>65</v>
      </c>
      <c r="N30" s="25">
        <v>116.14</v>
      </c>
      <c r="O30" s="23"/>
      <c r="P30" s="23"/>
    </row>
    <row r="32" spans="2:18" x14ac:dyDescent="0.25">
      <c r="B32" s="32" t="s">
        <v>52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2:12" x14ac:dyDescent="0.25">
      <c r="B33" s="31" t="s">
        <v>53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</row>
  </sheetData>
  <mergeCells count="6">
    <mergeCell ref="B33:L33"/>
    <mergeCell ref="D2:G2"/>
    <mergeCell ref="H2:I2"/>
    <mergeCell ref="M2:P2"/>
    <mergeCell ref="Q2:R2"/>
    <mergeCell ref="B32:K32"/>
  </mergeCells>
  <pageMargins left="0.39370078740157483" right="0.39370078740157483" top="0.39370078740157483" bottom="0.39370078740157483" header="0.31496062992125984" footer="0.31496062992125984"/>
  <pageSetup scale="8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2016-04-18T14:32:57Z</dcterms:modified>
</cp:coreProperties>
</file>